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【标表1】投标报价汇总表" sheetId="1" r:id="rId1"/>
    <sheet name="【标表2】工程量清单表" sheetId="2" r:id="rId2"/>
  </sheets>
  <definedNames/>
  <calcPr fullCalcOnLoad="1"/>
</workbook>
</file>

<file path=xl/sharedStrings.xml><?xml version="1.0" encoding="utf-8"?>
<sst xmlns="http://schemas.openxmlformats.org/spreadsheetml/2006/main" count="245" uniqueCount="162">
  <si>
    <t>投标报价汇总表</t>
  </si>
  <si>
    <t>合同段：建瓯市水源乡良横线（Y325）良贤至厝溪公路改建工程</t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</si>
  <si>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</si>
  <si>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</si>
  <si>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</si>
  <si>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</si>
  <si>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</si>
  <si>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</si>
  <si>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</si>
  <si>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总 则</t>
  </si>
  <si>
    <t>2</t>
  </si>
  <si>
    <t>200</t>
  </si>
  <si>
    <t xml:space="preserve">  路 基</t>
  </si>
  <si>
    <t>3</t>
  </si>
  <si>
    <t>300</t>
  </si>
  <si>
    <t xml:space="preserve">  路 面</t>
  </si>
  <si>
    <t>4</t>
  </si>
  <si>
    <t>600</t>
  </si>
  <si>
    <t xml:space="preserve">  安全设施及预埋管线</t>
  </si>
  <si>
    <t>5</t>
  </si>
  <si>
    <t>第100章至第700章合计</t>
  </si>
  <si>
    <t>6</t>
  </si>
  <si>
    <t>已包含在清单合计中的材料、工程设备、专业工程暂估价合计</t>
  </si>
  <si>
    <t>7</t>
  </si>
  <si>
    <t>清单合计减去材料、工程设备、专业工程暂估价合计</t>
  </si>
  <si>
    <t>8</t>
  </si>
  <si>
    <t>计日工合计</t>
  </si>
  <si>
    <t>9</t>
  </si>
  <si>
    <t>暂列金额（不含计日工总额）</t>
  </si>
  <si>
    <t>10</t>
  </si>
  <si>
    <t>投标报价</t>
  </si>
  <si>
    <t>清单   第 1 页</t>
  </si>
  <si>
    <t>共 1 页</t>
  </si>
  <si>
    <t>工程量清单表</t>
  </si>
  <si>
    <t>标表2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</si>
  <si>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</si>
  <si>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</si>
  <si>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</si>
  <si>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</si>
  <si>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</si>
  <si>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</si>
  <si>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</si>
  <si>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101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</si>
  <si>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</si>
  <si>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</si>
  <si>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</si>
  <si>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</si>
  <si>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</si>
  <si>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</si>
  <si>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</si>
  <si>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</si>
  <si>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-c</t>
  </si>
  <si>
    <t>工伤保险</t>
  </si>
  <si>
    <t>102</t>
  </si>
  <si>
    <t>工程管理</t>
  </si>
  <si>
    <t>102-3</t>
  </si>
  <si>
    <t>安全生产费</t>
  </si>
  <si>
    <t>104</t>
  </si>
  <si>
    <t>承包人驻地建设</t>
  </si>
  <si>
    <t>104-1</t>
  </si>
  <si>
    <t xml:space="preserve">清单  第400章  合计   人民币 </t>
  </si>
  <si>
    <t>元</t>
  </si>
  <si>
    <t>共 4 页</t>
  </si>
  <si>
    <t>清单  第200章  路 基</t>
  </si>
  <si>
    <t>202</t>
  </si>
  <si>
    <t>场地清理</t>
  </si>
  <si>
    <t>202-2</t>
  </si>
  <si>
    <t>挖除旧路面</t>
  </si>
  <si>
    <t>水泥混凝土路面</t>
  </si>
  <si>
    <t>m3</t>
  </si>
  <si>
    <t>981.225</t>
  </si>
  <si>
    <t>-d</t>
  </si>
  <si>
    <t>利用原水泥混凝土路面</t>
  </si>
  <si>
    <t>2501.1</t>
  </si>
  <si>
    <t>203</t>
  </si>
  <si>
    <t>挖方路基</t>
  </si>
  <si>
    <t>203-1</t>
  </si>
  <si>
    <t>路基挖方</t>
  </si>
  <si>
    <t>挖土方</t>
  </si>
  <si>
    <t>9428</t>
  </si>
  <si>
    <t>挖石方</t>
  </si>
  <si>
    <t>3969</t>
  </si>
  <si>
    <t>204</t>
  </si>
  <si>
    <t>填方路基</t>
  </si>
  <si>
    <t>204-1</t>
  </si>
  <si>
    <t>路基填筑（包括填前压实）</t>
  </si>
  <si>
    <t>利用土方</t>
  </si>
  <si>
    <t>3254</t>
  </si>
  <si>
    <t>利用石方</t>
  </si>
  <si>
    <t>227</t>
  </si>
  <si>
    <t>207</t>
  </si>
  <si>
    <t>坡面排水</t>
  </si>
  <si>
    <t>207-1</t>
  </si>
  <si>
    <t>边沟</t>
  </si>
  <si>
    <t>现浇混凝土（30cm×40cm）</t>
  </si>
  <si>
    <t>459.66</t>
  </si>
  <si>
    <t>209</t>
  </si>
  <si>
    <t>挡土墙</t>
  </si>
  <si>
    <t>209-5</t>
  </si>
  <si>
    <t>混凝土挡土墙</t>
  </si>
  <si>
    <t>C20片石混凝土护肩墙</t>
  </si>
  <si>
    <t>63</t>
  </si>
  <si>
    <t xml:space="preserve">清单  第200章  合计   人民币  </t>
  </si>
  <si>
    <t>清单   第 2 页</t>
  </si>
  <si>
    <t>清单  第300章  路 面</t>
  </si>
  <si>
    <t>302</t>
  </si>
  <si>
    <t>垫层</t>
  </si>
  <si>
    <t>302-2</t>
  </si>
  <si>
    <t>砂砾垫层</t>
  </si>
  <si>
    <t>厚100mm</t>
  </si>
  <si>
    <t>m2</t>
  </si>
  <si>
    <t>31632.45</t>
  </si>
  <si>
    <t>厚180mm</t>
  </si>
  <si>
    <t>5527.5</t>
  </si>
  <si>
    <t>312</t>
  </si>
  <si>
    <t>水泥混凝土面板</t>
  </si>
  <si>
    <t>312-1</t>
  </si>
  <si>
    <t>厚180mm（混凝土弯拉强度4.0MPa）</t>
  </si>
  <si>
    <t>5096.871</t>
  </si>
  <si>
    <t>312-2</t>
  </si>
  <si>
    <t>钢筋</t>
  </si>
  <si>
    <t>光圆钢筋（HPB235、HPB300）</t>
  </si>
  <si>
    <t>kg</t>
  </si>
  <si>
    <t>734.244</t>
  </si>
  <si>
    <t>带肋钢筋（HRB335、HRB400）</t>
  </si>
  <si>
    <t>5537.248</t>
  </si>
  <si>
    <t xml:space="preserve">清单  第300章  合计   人民币 </t>
  </si>
  <si>
    <t>清单   第 3 页</t>
  </si>
  <si>
    <t>清单  第600章  安全设施及预埋管线</t>
  </si>
  <si>
    <t>602</t>
  </si>
  <si>
    <t>护栏</t>
  </si>
  <si>
    <t>602-3</t>
  </si>
  <si>
    <t>波形梁钢护栏</t>
  </si>
  <si>
    <t>路侧波形梁钢护栏（Gr-C-4E）</t>
  </si>
  <si>
    <t>m</t>
  </si>
  <si>
    <t>318</t>
  </si>
  <si>
    <t>波形梁钢护栏端头(AT1-2/AT2)</t>
  </si>
  <si>
    <t>个</t>
  </si>
  <si>
    <t>48</t>
  </si>
  <si>
    <t>604</t>
  </si>
  <si>
    <t>道路交通标志</t>
  </si>
  <si>
    <t>604-1</t>
  </si>
  <si>
    <t>单柱式交通标志</t>
  </si>
  <si>
    <t>△700mm</t>
  </si>
  <si>
    <t>36</t>
  </si>
  <si>
    <t>Ø600mm（1杆2牌）</t>
  </si>
  <si>
    <t>604-8</t>
  </si>
  <si>
    <t>里程碑</t>
  </si>
  <si>
    <t>604-10</t>
  </si>
  <si>
    <t>百米桩</t>
  </si>
  <si>
    <t>50</t>
  </si>
  <si>
    <t>604-13</t>
  </si>
  <si>
    <t>道路反光镜</t>
  </si>
  <si>
    <t>Ø1000mm</t>
  </si>
  <si>
    <t>605</t>
  </si>
  <si>
    <t>道路交通标线</t>
  </si>
  <si>
    <t>605-5</t>
  </si>
  <si>
    <t>轮廓标</t>
  </si>
  <si>
    <t>附着式轮廓标</t>
  </si>
  <si>
    <t>197</t>
  </si>
  <si>
    <t xml:space="preserve">清单  第600章  合计   人民币 </t>
  </si>
  <si>
    <t>清单   第 4 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</si>
</sst>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8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18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180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18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18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180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4" fillId="33" borderId="19" xfId="0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1.7109375" style="0" customWidth="1"/>
    <col min="7" max="7" width="7.00390625" style="0" customWidth="1"/>
  </cols>
  <sheetData>
    <row r="1" spans="1:7" ht="42" customHeight="1">
      <c r="A1" s="2"/>
      <c r="B1" s="2"/>
      <c r="C1" s="2"/>
      <c r="D1" s="2"/>
      <c r="E1" s="2"/>
      <c r="F1" s="2"/>
      <c r="G1" s="2"/>
    </row>
    <row r="2" spans="1:7" ht="27" customHeight="1">
      <c r="A2" s="2"/>
      <c r="B2" s="4" t="s">
        <v>0</v>
      </c>
      <c r="C2" s="4"/>
      <c r="D2" s="4"/>
      <c r="E2" s="4"/>
      <c r="F2" s="4"/>
      <c r="G2" s="2"/>
    </row>
    <row r="3" spans="1:7" ht="15" customHeight="1">
      <c r="A3" s="2"/>
      <c r="B3" s="6" t="s">
        <v>1</v>
      </c>
      <c r="C3" s="6"/>
      <c r="D3" s="6"/>
      <c r="E3" s="7"/>
      <c r="F3" s="7" t="s">
        <v>2</v>
      </c>
      <c r="G3" s="2"/>
    </row>
    <row r="4" spans="1:7" ht="0.75" customHeight="1">
      <c r="A4" s="2"/>
      <c r="B4" s="2"/>
      <c r="C4" s="2"/>
      <c r="D4" s="2"/>
      <c r="E4" s="2"/>
      <c r="F4" s="2"/>
      <c r="G4" s="2"/>
    </row>
    <row r="5" spans="1:7" ht="24.75" customHeight="1">
      <c r="A5" s="2"/>
      <c r="B5" s="26" t="s">
        <v>3</v>
      </c>
      <c r="C5" s="27" t="s">
        <v>4</v>
      </c>
      <c r="D5" s="27" t="s">
        <v>5</v>
      </c>
      <c r="E5" s="27"/>
      <c r="F5" s="28" t="s">
        <v>6</v>
      </c>
      <c r="G5" s="2"/>
    </row>
    <row r="6" spans="1:8" ht="15" customHeight="1">
      <c r="A6" s="2"/>
      <c r="B6" s="15" t="s">
        <v>7</v>
      </c>
      <c r="C6" s="17" t="s">
        <v>8</v>
      </c>
      <c r="D6" s="17" t="s">
        <v>9</v>
      </c>
      <c r="E6" s="17"/>
      <c r="F6" s="20">
        <f>'【标表2】工程量清单表'!E17</f>
        <v>97008</v>
      </c>
      <c r="G6" s="2"/>
      <c r="H6" s="29"/>
    </row>
    <row r="7" spans="1:8" ht="15" customHeight="1">
      <c r="A7" s="2"/>
      <c r="B7" s="15" t="s">
        <v>10</v>
      </c>
      <c r="C7" s="17" t="s">
        <v>11</v>
      </c>
      <c r="D7" s="17" t="s">
        <v>12</v>
      </c>
      <c r="E7" s="17"/>
      <c r="F7" s="20">
        <f>'【标表2】工程量清单表'!E45</f>
        <v>737368</v>
      </c>
      <c r="G7" s="2"/>
      <c r="H7" s="29"/>
    </row>
    <row r="8" spans="1:8" ht="15" customHeight="1">
      <c r="A8" s="2"/>
      <c r="B8" s="15" t="s">
        <v>13</v>
      </c>
      <c r="C8" s="17" t="s">
        <v>14</v>
      </c>
      <c r="D8" s="17" t="s">
        <v>15</v>
      </c>
      <c r="E8" s="17"/>
      <c r="F8" s="20">
        <f>'【标表2】工程量清单表'!E65</f>
        <v>3191959</v>
      </c>
      <c r="G8" s="2"/>
      <c r="H8" s="29"/>
    </row>
    <row r="9" spans="1:8" ht="15" customHeight="1">
      <c r="A9" s="2"/>
      <c r="B9" s="15" t="s">
        <v>16</v>
      </c>
      <c r="C9" s="17" t="s">
        <v>17</v>
      </c>
      <c r="D9" s="17" t="s">
        <v>18</v>
      </c>
      <c r="E9" s="17"/>
      <c r="F9" s="20">
        <f>'【标表2】工程量清单表'!E90</f>
        <v>248925</v>
      </c>
      <c r="G9" s="2"/>
      <c r="H9" s="29"/>
    </row>
    <row r="10" spans="1:8" ht="15" customHeight="1">
      <c r="A10" s="2"/>
      <c r="B10" s="15" t="s">
        <v>19</v>
      </c>
      <c r="C10" s="17" t="s">
        <v>20</v>
      </c>
      <c r="D10" s="17"/>
      <c r="E10" s="17"/>
      <c r="F10" s="20">
        <f>SUM(F6:F9)</f>
        <v>4275260</v>
      </c>
      <c r="G10" s="2"/>
      <c r="H10" s="29"/>
    </row>
    <row r="11" spans="1:7" ht="15" customHeight="1">
      <c r="A11" s="2"/>
      <c r="B11" s="15" t="s">
        <v>21</v>
      </c>
      <c r="C11" s="17" t="s">
        <v>22</v>
      </c>
      <c r="D11" s="17"/>
      <c r="E11" s="17"/>
      <c r="F11" s="20"/>
      <c r="G11" s="2"/>
    </row>
    <row r="12" spans="1:7" ht="15" customHeight="1">
      <c r="A12" s="2"/>
      <c r="B12" s="15" t="s">
        <v>23</v>
      </c>
      <c r="C12" s="17" t="s">
        <v>24</v>
      </c>
      <c r="D12" s="17"/>
      <c r="E12" s="17"/>
      <c r="F12" s="20">
        <f>F10-F11</f>
        <v>4275260</v>
      </c>
      <c r="G12" s="2"/>
    </row>
    <row r="13" spans="1:7" ht="15" customHeight="1">
      <c r="A13" s="2"/>
      <c r="B13" s="15" t="s">
        <v>25</v>
      </c>
      <c r="C13" s="17" t="s">
        <v>26</v>
      </c>
      <c r="D13" s="17"/>
      <c r="E13" s="17"/>
      <c r="F13" s="20"/>
      <c r="G13" s="2"/>
    </row>
    <row r="14" spans="1:7" ht="15" customHeight="1">
      <c r="A14" s="2"/>
      <c r="B14" s="15" t="s">
        <v>27</v>
      </c>
      <c r="C14" s="17" t="s">
        <v>28</v>
      </c>
      <c r="D14" s="17"/>
      <c r="E14" s="17"/>
      <c r="F14" s="20"/>
      <c r="G14" s="2"/>
    </row>
    <row r="15" spans="1:7" ht="15" customHeight="1">
      <c r="A15" s="2"/>
      <c r="B15" s="15" t="s">
        <v>29</v>
      </c>
      <c r="C15" s="17" t="s">
        <v>30</v>
      </c>
      <c r="D15" s="17"/>
      <c r="E15" s="17"/>
      <c r="F15" s="20">
        <f>F10+F13+F14</f>
        <v>4275260</v>
      </c>
      <c r="G15" s="2"/>
    </row>
    <row r="16" spans="1:7" ht="409.5" customHeight="1">
      <c r="A16" s="2"/>
      <c r="B16" s="15"/>
      <c r="C16" s="17"/>
      <c r="D16" s="17"/>
      <c r="E16" s="17"/>
      <c r="F16" s="20"/>
      <c r="G16" s="2"/>
    </row>
    <row r="17" spans="1:7" ht="15" customHeight="1">
      <c r="A17" s="2"/>
      <c r="B17" s="30" t="s">
        <v>31</v>
      </c>
      <c r="C17" s="30"/>
      <c r="D17" s="30"/>
      <c r="E17" s="30"/>
      <c r="F17" s="31" t="s">
        <v>32</v>
      </c>
      <c r="G17" s="2"/>
    </row>
    <row r="18" spans="1:7" ht="31.5" customHeight="1">
      <c r="A18" s="2"/>
      <c r="B18" s="2"/>
      <c r="C18" s="2"/>
      <c r="D18" s="2"/>
      <c r="E18" s="2"/>
      <c r="F18" s="2"/>
      <c r="G18" s="2"/>
    </row>
  </sheetData>
  <sheetProtection password="CF7A" sheet="1" objects="1"/>
  <mergeCells count="15">
    <mergeCell ref="B2:F2"/>
    <mergeCell ref="B3:D3"/>
    <mergeCell ref="D5:E5"/>
    <mergeCell ref="D6:E6"/>
    <mergeCell ref="D7:E7"/>
    <mergeCell ref="D8:E8"/>
    <mergeCell ref="D9:E9"/>
    <mergeCell ref="C10:E10"/>
    <mergeCell ref="C11:E11"/>
    <mergeCell ref="C12:E12"/>
    <mergeCell ref="C13:E13"/>
    <mergeCell ref="C14:E14"/>
    <mergeCell ref="C15:E15"/>
    <mergeCell ref="C16:E16"/>
    <mergeCell ref="B17:E17"/>
  </mergeCells>
  <printOptions/>
  <pageMargins left="0" right="0" top="0" bottom="0" header="0" footer="0"/>
  <pageSetup fitToHeight="832" fitToWidth="595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22">
      <selection activeCell="J39" sqref="J39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5" width="10.140625" style="0" customWidth="1"/>
    <col min="6" max="6" width="10.140625" style="1" customWidth="1"/>
    <col min="7" max="7" width="10.140625" style="0" customWidth="1"/>
    <col min="8" max="8" width="7.00390625" style="0" customWidth="1"/>
  </cols>
  <sheetData>
    <row r="1" spans="1:8" ht="42" customHeight="1">
      <c r="A1" s="2"/>
      <c r="B1" s="2"/>
      <c r="C1" s="2"/>
      <c r="D1" s="2"/>
      <c r="E1" s="2"/>
      <c r="F1" s="3"/>
      <c r="G1" s="2"/>
      <c r="H1" s="2"/>
    </row>
    <row r="2" spans="1:8" ht="27" customHeight="1">
      <c r="A2" s="2"/>
      <c r="B2" s="4" t="s">
        <v>33</v>
      </c>
      <c r="C2" s="4"/>
      <c r="D2" s="4"/>
      <c r="E2" s="4"/>
      <c r="F2" s="5"/>
      <c r="G2" s="4"/>
      <c r="H2" s="2"/>
    </row>
    <row r="3" spans="1:8" ht="15" customHeight="1">
      <c r="A3" s="2"/>
      <c r="B3" s="6" t="s">
        <v>1</v>
      </c>
      <c r="C3" s="6"/>
      <c r="D3" s="7"/>
      <c r="E3" s="7"/>
      <c r="F3" s="8"/>
      <c r="G3" s="7" t="s">
        <v>34</v>
      </c>
      <c r="H3" s="2"/>
    </row>
    <row r="4" spans="1:8" ht="0.75" customHeight="1">
      <c r="A4" s="2"/>
      <c r="B4" s="2"/>
      <c r="C4" s="2"/>
      <c r="D4" s="2"/>
      <c r="E4" s="2"/>
      <c r="F4" s="3"/>
      <c r="G4" s="2"/>
      <c r="H4" s="2"/>
    </row>
    <row r="5" spans="1:8" ht="21.75" customHeight="1">
      <c r="A5" s="2"/>
      <c r="B5" s="9" t="s">
        <v>35</v>
      </c>
      <c r="C5" s="9"/>
      <c r="D5" s="9"/>
      <c r="E5" s="9"/>
      <c r="F5" s="10"/>
      <c r="G5" s="9"/>
      <c r="H5" s="2"/>
    </row>
    <row r="6" spans="1:8" ht="16.5" customHeight="1">
      <c r="A6" s="2"/>
      <c r="B6" s="11" t="s">
        <v>36</v>
      </c>
      <c r="C6" s="12" t="s">
        <v>37</v>
      </c>
      <c r="D6" s="12" t="s">
        <v>38</v>
      </c>
      <c r="E6" s="12" t="s">
        <v>39</v>
      </c>
      <c r="F6" s="13" t="s">
        <v>40</v>
      </c>
      <c r="G6" s="14" t="s">
        <v>41</v>
      </c>
      <c r="H6" s="2"/>
    </row>
    <row r="7" spans="1:8" ht="15" customHeight="1">
      <c r="A7" s="2"/>
      <c r="B7" s="15" t="s">
        <v>42</v>
      </c>
      <c r="C7" s="16" t="s">
        <v>43</v>
      </c>
      <c r="D7" s="17"/>
      <c r="E7" s="18"/>
      <c r="F7" s="19"/>
      <c r="G7" s="20"/>
      <c r="H7" s="2"/>
    </row>
    <row r="8" spans="1:8" ht="15" customHeight="1">
      <c r="A8" s="2"/>
      <c r="B8" s="15" t="s">
        <v>44</v>
      </c>
      <c r="C8" s="16" t="s">
        <v>45</v>
      </c>
      <c r="D8" s="17"/>
      <c r="E8" s="18"/>
      <c r="F8" s="19"/>
      <c r="G8" s="20"/>
      <c r="H8" s="2"/>
    </row>
    <row r="9" spans="1:8" ht="15" customHeight="1">
      <c r="A9" s="2"/>
      <c r="B9" s="15" t="s">
        <v>46</v>
      </c>
      <c r="C9" s="16" t="s">
        <v>47</v>
      </c>
      <c r="D9" s="17" t="s">
        <v>48</v>
      </c>
      <c r="E9" s="18" t="s">
        <v>7</v>
      </c>
      <c r="F9" s="19">
        <v>12940</v>
      </c>
      <c r="G9" s="20">
        <v>12940</v>
      </c>
      <c r="H9" s="2"/>
    </row>
    <row r="10" spans="1:8" ht="15" customHeight="1">
      <c r="A10" s="2"/>
      <c r="B10" s="15" t="s">
        <v>49</v>
      </c>
      <c r="C10" s="16" t="s">
        <v>50</v>
      </c>
      <c r="D10" s="17" t="s">
        <v>48</v>
      </c>
      <c r="E10" s="18" t="s">
        <v>7</v>
      </c>
      <c r="F10" s="19">
        <v>5000</v>
      </c>
      <c r="G10" s="20">
        <v>5000</v>
      </c>
      <c r="H10" s="2"/>
    </row>
    <row r="11" spans="1:8" ht="15" customHeight="1">
      <c r="A11" s="2"/>
      <c r="B11" s="15" t="s">
        <v>51</v>
      </c>
      <c r="C11" s="16" t="s">
        <v>52</v>
      </c>
      <c r="D11" s="17" t="s">
        <v>48</v>
      </c>
      <c r="E11" s="18" t="s">
        <v>7</v>
      </c>
      <c r="F11" s="19">
        <v>6470</v>
      </c>
      <c r="G11" s="20">
        <v>6470</v>
      </c>
      <c r="H11" s="2"/>
    </row>
    <row r="12" spans="1:8" ht="15" customHeight="1">
      <c r="A12" s="2"/>
      <c r="B12" s="15" t="s">
        <v>53</v>
      </c>
      <c r="C12" s="16" t="s">
        <v>54</v>
      </c>
      <c r="D12" s="17"/>
      <c r="E12" s="18"/>
      <c r="F12" s="19"/>
      <c r="G12" s="20"/>
      <c r="H12" s="2"/>
    </row>
    <row r="13" spans="1:8" ht="15" customHeight="1">
      <c r="A13" s="2"/>
      <c r="B13" s="15" t="s">
        <v>55</v>
      </c>
      <c r="C13" s="16" t="s">
        <v>56</v>
      </c>
      <c r="D13" s="17" t="s">
        <v>48</v>
      </c>
      <c r="E13" s="18" t="s">
        <v>7</v>
      </c>
      <c r="F13" s="19">
        <v>62598</v>
      </c>
      <c r="G13" s="20">
        <v>62598</v>
      </c>
      <c r="H13" s="2"/>
    </row>
    <row r="14" spans="1:8" ht="15" customHeight="1">
      <c r="A14" s="2"/>
      <c r="B14" s="15" t="s">
        <v>57</v>
      </c>
      <c r="C14" s="16" t="s">
        <v>58</v>
      </c>
      <c r="D14" s="17"/>
      <c r="E14" s="18"/>
      <c r="F14" s="19"/>
      <c r="G14" s="20"/>
      <c r="H14" s="2"/>
    </row>
    <row r="15" spans="1:8" ht="15" customHeight="1">
      <c r="A15" s="2"/>
      <c r="B15" s="15" t="s">
        <v>59</v>
      </c>
      <c r="C15" s="16" t="s">
        <v>58</v>
      </c>
      <c r="D15" s="17" t="s">
        <v>48</v>
      </c>
      <c r="E15" s="18" t="s">
        <v>7</v>
      </c>
      <c r="F15" s="19">
        <v>10000</v>
      </c>
      <c r="G15" s="20">
        <f>ROUND(E15*F15,0)</f>
        <v>10000</v>
      </c>
      <c r="H15" s="2"/>
    </row>
    <row r="16" spans="1:8" ht="409.5" customHeight="1">
      <c r="A16" s="2"/>
      <c r="B16" s="15"/>
      <c r="C16" s="16"/>
      <c r="D16" s="17"/>
      <c r="E16" s="18"/>
      <c r="F16" s="19"/>
      <c r="G16" s="20"/>
      <c r="H16" s="2"/>
    </row>
    <row r="17" spans="1:8" ht="15" customHeight="1">
      <c r="A17" s="2"/>
      <c r="B17" s="21" t="s">
        <v>60</v>
      </c>
      <c r="C17" s="22"/>
      <c r="D17" s="22"/>
      <c r="E17" s="23">
        <f>SUM(G9:G15)</f>
        <v>97008</v>
      </c>
      <c r="F17" s="24" t="s">
        <v>61</v>
      </c>
      <c r="G17" s="25"/>
      <c r="H17" s="2"/>
    </row>
    <row r="18" spans="1:8" ht="15" customHeight="1">
      <c r="A18" s="2"/>
      <c r="B18" s="7" t="s">
        <v>31</v>
      </c>
      <c r="C18" s="7"/>
      <c r="D18" s="7"/>
      <c r="E18" s="7"/>
      <c r="F18" s="8"/>
      <c r="G18" s="6" t="s">
        <v>62</v>
      </c>
      <c r="H18" s="2"/>
    </row>
    <row r="19" spans="1:8" ht="31.5" customHeight="1">
      <c r="A19" s="2"/>
      <c r="B19" s="2"/>
      <c r="C19" s="2"/>
      <c r="D19" s="2"/>
      <c r="E19" s="2"/>
      <c r="F19" s="3"/>
      <c r="G19" s="2"/>
      <c r="H19" s="2"/>
    </row>
    <row r="20" spans="1:8" ht="42" customHeight="1">
      <c r="A20" s="2"/>
      <c r="B20" s="2"/>
      <c r="C20" s="2"/>
      <c r="D20" s="2"/>
      <c r="E20" s="2"/>
      <c r="F20" s="3"/>
      <c r="G20" s="2"/>
      <c r="H20" s="2"/>
    </row>
    <row r="21" spans="1:8" ht="27" customHeight="1">
      <c r="A21" s="2"/>
      <c r="B21" s="4" t="s">
        <v>33</v>
      </c>
      <c r="C21" s="4"/>
      <c r="D21" s="4"/>
      <c r="E21" s="4"/>
      <c r="F21" s="5"/>
      <c r="G21" s="4"/>
      <c r="H21" s="2"/>
    </row>
    <row r="22" spans="1:8" ht="15" customHeight="1">
      <c r="A22" s="2"/>
      <c r="B22" s="6" t="s">
        <v>1</v>
      </c>
      <c r="C22" s="6"/>
      <c r="D22" s="7"/>
      <c r="E22" s="7"/>
      <c r="F22" s="8"/>
      <c r="G22" s="7" t="s">
        <v>34</v>
      </c>
      <c r="H22" s="2"/>
    </row>
    <row r="23" spans="1:8" ht="0.75" customHeight="1">
      <c r="A23" s="2"/>
      <c r="B23" s="2"/>
      <c r="C23" s="2"/>
      <c r="D23" s="2"/>
      <c r="E23" s="2"/>
      <c r="F23" s="3"/>
      <c r="G23" s="2"/>
      <c r="H23" s="2"/>
    </row>
    <row r="24" spans="1:8" ht="21.75" customHeight="1">
      <c r="A24" s="2"/>
      <c r="B24" s="9" t="s">
        <v>63</v>
      </c>
      <c r="C24" s="9"/>
      <c r="D24" s="9"/>
      <c r="E24" s="9"/>
      <c r="F24" s="10"/>
      <c r="G24" s="9"/>
      <c r="H24" s="2"/>
    </row>
    <row r="25" spans="1:8" ht="16.5" customHeight="1">
      <c r="A25" s="2"/>
      <c r="B25" s="11" t="s">
        <v>36</v>
      </c>
      <c r="C25" s="12" t="s">
        <v>37</v>
      </c>
      <c r="D25" s="12" t="s">
        <v>38</v>
      </c>
      <c r="E25" s="12" t="s">
        <v>39</v>
      </c>
      <c r="F25" s="13" t="s">
        <v>40</v>
      </c>
      <c r="G25" s="14" t="s">
        <v>41</v>
      </c>
      <c r="H25" s="2"/>
    </row>
    <row r="26" spans="1:8" ht="15" customHeight="1">
      <c r="A26" s="2"/>
      <c r="B26" s="15" t="s">
        <v>64</v>
      </c>
      <c r="C26" s="16" t="s">
        <v>65</v>
      </c>
      <c r="D26" s="17"/>
      <c r="E26" s="18"/>
      <c r="F26" s="19"/>
      <c r="G26" s="20"/>
      <c r="H26" s="2"/>
    </row>
    <row r="27" spans="1:8" ht="15" customHeight="1">
      <c r="A27" s="2"/>
      <c r="B27" s="15" t="s">
        <v>66</v>
      </c>
      <c r="C27" s="16" t="s">
        <v>67</v>
      </c>
      <c r="D27" s="17"/>
      <c r="E27" s="18"/>
      <c r="F27" s="19"/>
      <c r="G27" s="20"/>
      <c r="H27" s="2"/>
    </row>
    <row r="28" spans="1:8" ht="15" customHeight="1">
      <c r="A28" s="2"/>
      <c r="B28" s="15" t="s">
        <v>46</v>
      </c>
      <c r="C28" s="16" t="s">
        <v>68</v>
      </c>
      <c r="D28" s="17" t="s">
        <v>69</v>
      </c>
      <c r="E28" s="18" t="s">
        <v>70</v>
      </c>
      <c r="F28" s="19">
        <v>97.85</v>
      </c>
      <c r="G28" s="20">
        <f>ROUND(E28*F28,0)</f>
        <v>96013</v>
      </c>
      <c r="H28" s="2"/>
    </row>
    <row r="29" spans="1:8" ht="15" customHeight="1">
      <c r="A29" s="2"/>
      <c r="B29" s="15" t="s">
        <v>71</v>
      </c>
      <c r="C29" s="16" t="s">
        <v>72</v>
      </c>
      <c r="D29" s="17" t="s">
        <v>69</v>
      </c>
      <c r="E29" s="18" t="s">
        <v>73</v>
      </c>
      <c r="F29" s="19">
        <v>52.47</v>
      </c>
      <c r="G29" s="20">
        <f aca="true" t="shared" si="0" ref="G29:G43">ROUND(E29*F29,0)</f>
        <v>131233</v>
      </c>
      <c r="H29" s="2"/>
    </row>
    <row r="30" spans="1:8" ht="15" customHeight="1">
      <c r="A30" s="2"/>
      <c r="B30" s="15" t="s">
        <v>74</v>
      </c>
      <c r="C30" s="16" t="s">
        <v>75</v>
      </c>
      <c r="D30" s="17"/>
      <c r="E30" s="18"/>
      <c r="F30" s="19"/>
      <c r="G30" s="20"/>
      <c r="H30" s="2"/>
    </row>
    <row r="31" spans="1:8" ht="15" customHeight="1">
      <c r="A31" s="2"/>
      <c r="B31" s="15" t="s">
        <v>76</v>
      </c>
      <c r="C31" s="16" t="s">
        <v>77</v>
      </c>
      <c r="D31" s="17"/>
      <c r="E31" s="18"/>
      <c r="F31" s="19"/>
      <c r="G31" s="20"/>
      <c r="H31" s="2"/>
    </row>
    <row r="32" spans="1:8" ht="15" customHeight="1">
      <c r="A32" s="2"/>
      <c r="B32" s="15" t="s">
        <v>46</v>
      </c>
      <c r="C32" s="16" t="s">
        <v>78</v>
      </c>
      <c r="D32" s="17" t="s">
        <v>69</v>
      </c>
      <c r="E32" s="18" t="s">
        <v>79</v>
      </c>
      <c r="F32" s="19">
        <v>7.78</v>
      </c>
      <c r="G32" s="20">
        <f t="shared" si="0"/>
        <v>73350</v>
      </c>
      <c r="H32" s="2"/>
    </row>
    <row r="33" spans="1:8" ht="15" customHeight="1">
      <c r="A33" s="2"/>
      <c r="B33" s="15" t="s">
        <v>49</v>
      </c>
      <c r="C33" s="16" t="s">
        <v>80</v>
      </c>
      <c r="D33" s="17" t="s">
        <v>69</v>
      </c>
      <c r="E33" s="18" t="s">
        <v>81</v>
      </c>
      <c r="F33" s="19">
        <v>25.44</v>
      </c>
      <c r="G33" s="20">
        <f t="shared" si="0"/>
        <v>100971</v>
      </c>
      <c r="H33" s="2"/>
    </row>
    <row r="34" spans="1:8" ht="15" customHeight="1">
      <c r="A34" s="2"/>
      <c r="B34" s="15" t="s">
        <v>82</v>
      </c>
      <c r="C34" s="16" t="s">
        <v>83</v>
      </c>
      <c r="D34" s="17"/>
      <c r="E34" s="18"/>
      <c r="F34" s="19"/>
      <c r="G34" s="20"/>
      <c r="H34" s="2"/>
    </row>
    <row r="35" spans="1:8" ht="15" customHeight="1">
      <c r="A35" s="2"/>
      <c r="B35" s="15" t="s">
        <v>84</v>
      </c>
      <c r="C35" s="16" t="s">
        <v>85</v>
      </c>
      <c r="D35" s="17"/>
      <c r="E35" s="18"/>
      <c r="F35" s="19"/>
      <c r="G35" s="20"/>
      <c r="H35" s="2"/>
    </row>
    <row r="36" spans="1:8" ht="15" customHeight="1">
      <c r="A36" s="2"/>
      <c r="B36" s="15" t="s">
        <v>46</v>
      </c>
      <c r="C36" s="16" t="s">
        <v>86</v>
      </c>
      <c r="D36" s="17" t="s">
        <v>69</v>
      </c>
      <c r="E36" s="18" t="s">
        <v>87</v>
      </c>
      <c r="F36" s="19">
        <v>4.95</v>
      </c>
      <c r="G36" s="20">
        <f t="shared" si="0"/>
        <v>16107</v>
      </c>
      <c r="H36" s="2"/>
    </row>
    <row r="37" spans="1:8" ht="15" customHeight="1">
      <c r="A37" s="2"/>
      <c r="B37" s="15" t="s">
        <v>49</v>
      </c>
      <c r="C37" s="16" t="s">
        <v>88</v>
      </c>
      <c r="D37" s="17" t="s">
        <v>69</v>
      </c>
      <c r="E37" s="18" t="s">
        <v>89</v>
      </c>
      <c r="F37" s="19">
        <v>6.43</v>
      </c>
      <c r="G37" s="20">
        <f t="shared" si="0"/>
        <v>1460</v>
      </c>
      <c r="H37" s="2"/>
    </row>
    <row r="38" spans="1:8" ht="15" customHeight="1">
      <c r="A38" s="2"/>
      <c r="B38" s="15" t="s">
        <v>90</v>
      </c>
      <c r="C38" s="16" t="s">
        <v>91</v>
      </c>
      <c r="D38" s="17"/>
      <c r="E38" s="18"/>
      <c r="F38" s="19"/>
      <c r="G38" s="20"/>
      <c r="H38" s="2"/>
    </row>
    <row r="39" spans="1:8" ht="15" customHeight="1">
      <c r="A39" s="2"/>
      <c r="B39" s="15" t="s">
        <v>92</v>
      </c>
      <c r="C39" s="16" t="s">
        <v>93</v>
      </c>
      <c r="D39" s="17"/>
      <c r="E39" s="18"/>
      <c r="F39" s="19"/>
      <c r="G39" s="20"/>
      <c r="H39" s="2"/>
    </row>
    <row r="40" spans="1:8" ht="15" customHeight="1">
      <c r="A40" s="2"/>
      <c r="B40" s="15" t="s">
        <v>51</v>
      </c>
      <c r="C40" s="16" t="s">
        <v>94</v>
      </c>
      <c r="D40" s="17" t="s">
        <v>69</v>
      </c>
      <c r="E40" s="18" t="s">
        <v>95</v>
      </c>
      <c r="F40" s="19">
        <v>604.04</v>
      </c>
      <c r="G40" s="20">
        <f t="shared" si="0"/>
        <v>277653</v>
      </c>
      <c r="H40" s="2"/>
    </row>
    <row r="41" spans="1:8" ht="15" customHeight="1">
      <c r="A41" s="2"/>
      <c r="B41" s="15" t="s">
        <v>96</v>
      </c>
      <c r="C41" s="16" t="s">
        <v>97</v>
      </c>
      <c r="D41" s="17"/>
      <c r="E41" s="18"/>
      <c r="F41" s="19"/>
      <c r="G41" s="20"/>
      <c r="H41" s="2"/>
    </row>
    <row r="42" spans="1:8" ht="15" customHeight="1">
      <c r="A42" s="2"/>
      <c r="B42" s="15" t="s">
        <v>98</v>
      </c>
      <c r="C42" s="16" t="s">
        <v>99</v>
      </c>
      <c r="D42" s="17"/>
      <c r="E42" s="18"/>
      <c r="F42" s="19"/>
      <c r="G42" s="20"/>
      <c r="H42" s="2"/>
    </row>
    <row r="43" spans="1:8" ht="15" customHeight="1">
      <c r="A43" s="2"/>
      <c r="B43" s="15" t="s">
        <v>46</v>
      </c>
      <c r="C43" s="16" t="s">
        <v>100</v>
      </c>
      <c r="D43" s="17" t="s">
        <v>69</v>
      </c>
      <c r="E43" s="18" t="s">
        <v>101</v>
      </c>
      <c r="F43" s="19">
        <v>644.14</v>
      </c>
      <c r="G43" s="20">
        <f t="shared" si="0"/>
        <v>40581</v>
      </c>
      <c r="H43" s="2"/>
    </row>
    <row r="44" spans="1:8" ht="375.75" customHeight="1">
      <c r="A44" s="2"/>
      <c r="B44" s="15"/>
      <c r="C44" s="16"/>
      <c r="D44" s="17"/>
      <c r="E44" s="18"/>
      <c r="F44" s="19"/>
      <c r="G44" s="20"/>
      <c r="H44" s="2"/>
    </row>
    <row r="45" spans="1:8" ht="15" customHeight="1">
      <c r="A45" s="2"/>
      <c r="B45" s="21" t="s">
        <v>102</v>
      </c>
      <c r="C45" s="22"/>
      <c r="D45" s="22"/>
      <c r="E45" s="23">
        <f>SUM(G28:G43)</f>
        <v>737368</v>
      </c>
      <c r="F45" s="24" t="s">
        <v>61</v>
      </c>
      <c r="G45" s="25"/>
      <c r="H45" s="2"/>
    </row>
    <row r="46" spans="1:8" ht="15" customHeight="1">
      <c r="A46" s="2"/>
      <c r="B46" s="7" t="s">
        <v>103</v>
      </c>
      <c r="C46" s="7"/>
      <c r="D46" s="7"/>
      <c r="E46" s="7"/>
      <c r="F46" s="8"/>
      <c r="G46" s="6" t="s">
        <v>62</v>
      </c>
      <c r="H46" s="2"/>
    </row>
    <row r="47" spans="1:8" ht="31.5" customHeight="1">
      <c r="A47" s="2"/>
      <c r="B47" s="2"/>
      <c r="C47" s="2"/>
      <c r="D47" s="2"/>
      <c r="E47" s="2"/>
      <c r="F47" s="3"/>
      <c r="G47" s="2"/>
      <c r="H47" s="2"/>
    </row>
    <row r="48" spans="1:8" ht="42" customHeight="1">
      <c r="A48" s="2"/>
      <c r="B48" s="2"/>
      <c r="C48" s="2"/>
      <c r="D48" s="2"/>
      <c r="E48" s="2"/>
      <c r="F48" s="3"/>
      <c r="G48" s="2"/>
      <c r="H48" s="2"/>
    </row>
    <row r="49" spans="1:8" ht="27" customHeight="1">
      <c r="A49" s="2"/>
      <c r="B49" s="4" t="s">
        <v>33</v>
      </c>
      <c r="C49" s="4"/>
      <c r="D49" s="4"/>
      <c r="E49" s="4"/>
      <c r="F49" s="5"/>
      <c r="G49" s="4"/>
      <c r="H49" s="2"/>
    </row>
    <row r="50" spans="1:8" ht="15" customHeight="1">
      <c r="A50" s="2"/>
      <c r="B50" s="6" t="s">
        <v>1</v>
      </c>
      <c r="C50" s="6"/>
      <c r="D50" s="7"/>
      <c r="E50" s="7"/>
      <c r="F50" s="8"/>
      <c r="G50" s="7" t="s">
        <v>34</v>
      </c>
      <c r="H50" s="2"/>
    </row>
    <row r="51" spans="1:8" ht="0.75" customHeight="1">
      <c r="A51" s="2"/>
      <c r="B51" s="2"/>
      <c r="C51" s="2"/>
      <c r="D51" s="2"/>
      <c r="E51" s="2"/>
      <c r="F51" s="3"/>
      <c r="G51" s="2"/>
      <c r="H51" s="2"/>
    </row>
    <row r="52" spans="1:8" ht="21.75" customHeight="1">
      <c r="A52" s="2"/>
      <c r="B52" s="9" t="s">
        <v>104</v>
      </c>
      <c r="C52" s="9"/>
      <c r="D52" s="9"/>
      <c r="E52" s="9"/>
      <c r="F52" s="10"/>
      <c r="G52" s="9"/>
      <c r="H52" s="2"/>
    </row>
    <row r="53" spans="1:8" ht="16.5" customHeight="1">
      <c r="A53" s="2"/>
      <c r="B53" s="11" t="s">
        <v>36</v>
      </c>
      <c r="C53" s="12" t="s">
        <v>37</v>
      </c>
      <c r="D53" s="12" t="s">
        <v>38</v>
      </c>
      <c r="E53" s="12" t="s">
        <v>39</v>
      </c>
      <c r="F53" s="13" t="s">
        <v>40</v>
      </c>
      <c r="G53" s="14" t="s">
        <v>41</v>
      </c>
      <c r="H53" s="2"/>
    </row>
    <row r="54" spans="1:8" ht="15" customHeight="1">
      <c r="A54" s="2"/>
      <c r="B54" s="15" t="s">
        <v>105</v>
      </c>
      <c r="C54" s="16" t="s">
        <v>106</v>
      </c>
      <c r="D54" s="17"/>
      <c r="E54" s="18"/>
      <c r="F54" s="19"/>
      <c r="G54" s="20"/>
      <c r="H54" s="2"/>
    </row>
    <row r="55" spans="1:8" ht="15" customHeight="1">
      <c r="A55" s="2"/>
      <c r="B55" s="15" t="s">
        <v>107</v>
      </c>
      <c r="C55" s="16" t="s">
        <v>108</v>
      </c>
      <c r="D55" s="17"/>
      <c r="E55" s="18"/>
      <c r="F55" s="19"/>
      <c r="G55" s="20"/>
      <c r="H55" s="2"/>
    </row>
    <row r="56" spans="1:8" ht="15" customHeight="1">
      <c r="A56" s="2"/>
      <c r="B56" s="15" t="s">
        <v>46</v>
      </c>
      <c r="C56" s="16" t="s">
        <v>109</v>
      </c>
      <c r="D56" s="17" t="s">
        <v>110</v>
      </c>
      <c r="E56" s="18" t="s">
        <v>111</v>
      </c>
      <c r="F56" s="19">
        <v>14.43</v>
      </c>
      <c r="G56" s="20">
        <f>ROUND(E56*F56,0)</f>
        <v>456456</v>
      </c>
      <c r="H56" s="2"/>
    </row>
    <row r="57" spans="1:8" ht="15" customHeight="1">
      <c r="A57" s="2"/>
      <c r="B57" s="15" t="s">
        <v>49</v>
      </c>
      <c r="C57" s="16" t="s">
        <v>112</v>
      </c>
      <c r="D57" s="17" t="s">
        <v>110</v>
      </c>
      <c r="E57" s="18" t="s">
        <v>113</v>
      </c>
      <c r="F57" s="19">
        <v>25.16</v>
      </c>
      <c r="G57" s="20">
        <f aca="true" t="shared" si="1" ref="G57:G63">ROUND(E57*F57,0)</f>
        <v>139072</v>
      </c>
      <c r="H57" s="2"/>
    </row>
    <row r="58" spans="1:8" ht="15" customHeight="1">
      <c r="A58" s="2"/>
      <c r="B58" s="15" t="s">
        <v>114</v>
      </c>
      <c r="C58" s="16" t="s">
        <v>115</v>
      </c>
      <c r="D58" s="17"/>
      <c r="E58" s="18"/>
      <c r="F58" s="19"/>
      <c r="G58" s="20"/>
      <c r="H58" s="2"/>
    </row>
    <row r="59" spans="1:8" ht="15" customHeight="1">
      <c r="A59" s="2"/>
      <c r="B59" s="15" t="s">
        <v>116</v>
      </c>
      <c r="C59" s="16" t="s">
        <v>115</v>
      </c>
      <c r="D59" s="17"/>
      <c r="E59" s="18"/>
      <c r="F59" s="19"/>
      <c r="G59" s="20"/>
      <c r="H59" s="2"/>
    </row>
    <row r="60" spans="1:8" ht="15" customHeight="1">
      <c r="A60" s="2"/>
      <c r="B60" s="15" t="s">
        <v>46</v>
      </c>
      <c r="C60" s="16" t="s">
        <v>117</v>
      </c>
      <c r="D60" s="17" t="s">
        <v>69</v>
      </c>
      <c r="E60" s="18" t="s">
        <v>118</v>
      </c>
      <c r="F60" s="19">
        <v>502.32</v>
      </c>
      <c r="G60" s="20">
        <f t="shared" si="1"/>
        <v>2560260</v>
      </c>
      <c r="H60" s="2"/>
    </row>
    <row r="61" spans="1:8" ht="15" customHeight="1">
      <c r="A61" s="2"/>
      <c r="B61" s="15" t="s">
        <v>119</v>
      </c>
      <c r="C61" s="16" t="s">
        <v>120</v>
      </c>
      <c r="D61" s="17"/>
      <c r="E61" s="18"/>
      <c r="F61" s="19"/>
      <c r="G61" s="20"/>
      <c r="H61" s="2"/>
    </row>
    <row r="62" spans="1:8" ht="15" customHeight="1">
      <c r="A62" s="2"/>
      <c r="B62" s="15" t="s">
        <v>46</v>
      </c>
      <c r="C62" s="16" t="s">
        <v>121</v>
      </c>
      <c r="D62" s="17" t="s">
        <v>122</v>
      </c>
      <c r="E62" s="18" t="s">
        <v>123</v>
      </c>
      <c r="F62" s="19">
        <v>6.73</v>
      </c>
      <c r="G62" s="20">
        <f t="shared" si="1"/>
        <v>4941</v>
      </c>
      <c r="H62" s="2"/>
    </row>
    <row r="63" spans="1:8" ht="15" customHeight="1">
      <c r="A63" s="2"/>
      <c r="B63" s="15" t="s">
        <v>49</v>
      </c>
      <c r="C63" s="16" t="s">
        <v>124</v>
      </c>
      <c r="D63" s="17" t="s">
        <v>122</v>
      </c>
      <c r="E63" s="18" t="s">
        <v>125</v>
      </c>
      <c r="F63" s="19">
        <v>5.64</v>
      </c>
      <c r="G63" s="20">
        <f t="shared" si="1"/>
        <v>31230</v>
      </c>
      <c r="H63" s="2"/>
    </row>
    <row r="64" spans="1:8" ht="409.5" customHeight="1">
      <c r="A64" s="2"/>
      <c r="B64" s="15"/>
      <c r="C64" s="16"/>
      <c r="D64" s="17"/>
      <c r="E64" s="18"/>
      <c r="F64" s="19"/>
      <c r="G64" s="20"/>
      <c r="H64" s="2"/>
    </row>
    <row r="65" spans="1:8" ht="15" customHeight="1">
      <c r="A65" s="2"/>
      <c r="B65" s="21" t="s">
        <v>126</v>
      </c>
      <c r="C65" s="22"/>
      <c r="D65" s="22"/>
      <c r="E65" s="23">
        <f>SUM(G56:G63)</f>
        <v>3191959</v>
      </c>
      <c r="F65" s="24" t="s">
        <v>61</v>
      </c>
      <c r="G65" s="25"/>
      <c r="H65" s="2"/>
    </row>
    <row r="66" spans="1:8" ht="15" customHeight="1">
      <c r="A66" s="2"/>
      <c r="B66" s="7" t="s">
        <v>127</v>
      </c>
      <c r="C66" s="7"/>
      <c r="D66" s="7"/>
      <c r="E66" s="7"/>
      <c r="F66" s="8"/>
      <c r="G66" s="6" t="s">
        <v>62</v>
      </c>
      <c r="H66" s="2"/>
    </row>
    <row r="67" spans="1:8" ht="31.5" customHeight="1">
      <c r="A67" s="2"/>
      <c r="B67" s="2"/>
      <c r="C67" s="2"/>
      <c r="D67" s="2"/>
      <c r="E67" s="2"/>
      <c r="F67" s="3"/>
      <c r="G67" s="2"/>
      <c r="H67" s="2"/>
    </row>
    <row r="68" spans="1:8" ht="42" customHeight="1">
      <c r="A68" s="2"/>
      <c r="B68" s="2"/>
      <c r="C68" s="2"/>
      <c r="D68" s="2"/>
      <c r="E68" s="2"/>
      <c r="F68" s="3"/>
      <c r="G68" s="2"/>
      <c r="H68" s="2"/>
    </row>
    <row r="69" spans="1:8" ht="27" customHeight="1">
      <c r="A69" s="2"/>
      <c r="B69" s="4" t="s">
        <v>33</v>
      </c>
      <c r="C69" s="4"/>
      <c r="D69" s="4"/>
      <c r="E69" s="4"/>
      <c r="F69" s="5"/>
      <c r="G69" s="4"/>
      <c r="H69" s="2"/>
    </row>
    <row r="70" spans="1:8" ht="15" customHeight="1">
      <c r="A70" s="2"/>
      <c r="B70" s="6" t="s">
        <v>1</v>
      </c>
      <c r="C70" s="6"/>
      <c r="D70" s="7"/>
      <c r="E70" s="7"/>
      <c r="F70" s="8"/>
      <c r="G70" s="7" t="s">
        <v>34</v>
      </c>
      <c r="H70" s="2"/>
    </row>
    <row r="71" spans="1:8" ht="0.75" customHeight="1">
      <c r="A71" s="2"/>
      <c r="B71" s="2"/>
      <c r="C71" s="2"/>
      <c r="D71" s="2"/>
      <c r="E71" s="2"/>
      <c r="F71" s="3"/>
      <c r="G71" s="2"/>
      <c r="H71" s="2"/>
    </row>
    <row r="72" spans="1:8" ht="21.75" customHeight="1">
      <c r="A72" s="2"/>
      <c r="B72" s="9" t="s">
        <v>128</v>
      </c>
      <c r="C72" s="9"/>
      <c r="D72" s="9"/>
      <c r="E72" s="9"/>
      <c r="F72" s="10"/>
      <c r="G72" s="9"/>
      <c r="H72" s="2"/>
    </row>
    <row r="73" spans="1:8" ht="16.5" customHeight="1">
      <c r="A73" s="2"/>
      <c r="B73" s="11" t="s">
        <v>36</v>
      </c>
      <c r="C73" s="12" t="s">
        <v>37</v>
      </c>
      <c r="D73" s="12" t="s">
        <v>38</v>
      </c>
      <c r="E73" s="12" t="s">
        <v>39</v>
      </c>
      <c r="F73" s="13" t="s">
        <v>40</v>
      </c>
      <c r="G73" s="14" t="s">
        <v>41</v>
      </c>
      <c r="H73" s="2"/>
    </row>
    <row r="74" spans="1:8" ht="15" customHeight="1">
      <c r="A74" s="2"/>
      <c r="B74" s="15" t="s">
        <v>129</v>
      </c>
      <c r="C74" s="16" t="s">
        <v>130</v>
      </c>
      <c r="D74" s="17"/>
      <c r="E74" s="18"/>
      <c r="F74" s="19"/>
      <c r="G74" s="20"/>
      <c r="H74" s="2"/>
    </row>
    <row r="75" spans="1:8" ht="15" customHeight="1">
      <c r="A75" s="2"/>
      <c r="B75" s="15" t="s">
        <v>131</v>
      </c>
      <c r="C75" s="16" t="s">
        <v>132</v>
      </c>
      <c r="D75" s="17"/>
      <c r="E75" s="18"/>
      <c r="F75" s="19"/>
      <c r="G75" s="20"/>
      <c r="H75" s="2"/>
    </row>
    <row r="76" spans="1:8" ht="15" customHeight="1">
      <c r="A76" s="2"/>
      <c r="B76" s="15" t="s">
        <v>46</v>
      </c>
      <c r="C76" s="16" t="s">
        <v>133</v>
      </c>
      <c r="D76" s="17" t="s">
        <v>134</v>
      </c>
      <c r="E76" s="18" t="s">
        <v>135</v>
      </c>
      <c r="F76" s="19">
        <v>157.41</v>
      </c>
      <c r="G76" s="20">
        <f>ROUND(E76*F76,0)</f>
        <v>50056</v>
      </c>
      <c r="H76" s="2"/>
    </row>
    <row r="77" spans="1:8" ht="15" customHeight="1">
      <c r="A77" s="2"/>
      <c r="B77" s="15" t="s">
        <v>51</v>
      </c>
      <c r="C77" s="16" t="s">
        <v>136</v>
      </c>
      <c r="D77" s="17" t="s">
        <v>137</v>
      </c>
      <c r="E77" s="18" t="s">
        <v>138</v>
      </c>
      <c r="F77" s="19">
        <v>2728.46</v>
      </c>
      <c r="G77" s="20">
        <f aca="true" t="shared" si="2" ref="G77:G88">ROUND(E77*F77,0)</f>
        <v>130966</v>
      </c>
      <c r="H77" s="2"/>
    </row>
    <row r="78" spans="1:8" ht="15" customHeight="1">
      <c r="A78" s="2"/>
      <c r="B78" s="15" t="s">
        <v>139</v>
      </c>
      <c r="C78" s="16" t="s">
        <v>140</v>
      </c>
      <c r="D78" s="17"/>
      <c r="E78" s="18"/>
      <c r="F78" s="19"/>
      <c r="G78" s="20"/>
      <c r="H78" s="2"/>
    </row>
    <row r="79" spans="1:8" ht="15" customHeight="1">
      <c r="A79" s="2"/>
      <c r="B79" s="15" t="s">
        <v>141</v>
      </c>
      <c r="C79" s="16" t="s">
        <v>142</v>
      </c>
      <c r="D79" s="17"/>
      <c r="E79" s="18"/>
      <c r="F79" s="19"/>
      <c r="G79" s="20"/>
      <c r="H79" s="2"/>
    </row>
    <row r="80" spans="1:8" ht="15" customHeight="1">
      <c r="A80" s="2"/>
      <c r="B80" s="15" t="s">
        <v>46</v>
      </c>
      <c r="C80" s="16" t="s">
        <v>143</v>
      </c>
      <c r="D80" s="17" t="s">
        <v>137</v>
      </c>
      <c r="E80" s="18" t="s">
        <v>144</v>
      </c>
      <c r="F80" s="19">
        <v>1480.67</v>
      </c>
      <c r="G80" s="20">
        <f t="shared" si="2"/>
        <v>53304</v>
      </c>
      <c r="H80" s="2"/>
    </row>
    <row r="81" spans="1:8" ht="15" customHeight="1">
      <c r="A81" s="2"/>
      <c r="B81" s="15" t="s">
        <v>49</v>
      </c>
      <c r="C81" s="16" t="s">
        <v>145</v>
      </c>
      <c r="D81" s="17" t="s">
        <v>137</v>
      </c>
      <c r="E81" s="18" t="s">
        <v>7</v>
      </c>
      <c r="F81" s="19">
        <v>1721</v>
      </c>
      <c r="G81" s="20">
        <f t="shared" si="2"/>
        <v>1721</v>
      </c>
      <c r="H81" s="2"/>
    </row>
    <row r="82" spans="1:8" ht="15" customHeight="1">
      <c r="A82" s="2"/>
      <c r="B82" s="15" t="s">
        <v>146</v>
      </c>
      <c r="C82" s="16" t="s">
        <v>147</v>
      </c>
      <c r="D82" s="17" t="s">
        <v>137</v>
      </c>
      <c r="E82" s="18" t="s">
        <v>21</v>
      </c>
      <c r="F82" s="19">
        <v>129.5</v>
      </c>
      <c r="G82" s="20">
        <f t="shared" si="2"/>
        <v>777</v>
      </c>
      <c r="H82" s="2"/>
    </row>
    <row r="83" spans="1:8" ht="15" customHeight="1">
      <c r="A83" s="2"/>
      <c r="B83" s="15" t="s">
        <v>148</v>
      </c>
      <c r="C83" s="16" t="s">
        <v>149</v>
      </c>
      <c r="D83" s="17" t="s">
        <v>137</v>
      </c>
      <c r="E83" s="18" t="s">
        <v>150</v>
      </c>
      <c r="F83" s="19">
        <v>13.84</v>
      </c>
      <c r="G83" s="20">
        <f t="shared" si="2"/>
        <v>692</v>
      </c>
      <c r="H83" s="2"/>
    </row>
    <row r="84" spans="1:8" ht="15" customHeight="1">
      <c r="A84" s="2"/>
      <c r="B84" s="15" t="s">
        <v>151</v>
      </c>
      <c r="C84" s="16" t="s">
        <v>152</v>
      </c>
      <c r="D84" s="17"/>
      <c r="E84" s="18"/>
      <c r="F84" s="19"/>
      <c r="G84" s="20"/>
      <c r="H84" s="2"/>
    </row>
    <row r="85" spans="1:8" ht="15" customHeight="1">
      <c r="A85" s="2"/>
      <c r="B85" s="15" t="s">
        <v>46</v>
      </c>
      <c r="C85" s="16" t="s">
        <v>153</v>
      </c>
      <c r="D85" s="17" t="s">
        <v>137</v>
      </c>
      <c r="E85" s="18" t="s">
        <v>25</v>
      </c>
      <c r="F85" s="19">
        <v>1313.13</v>
      </c>
      <c r="G85" s="20">
        <f t="shared" si="2"/>
        <v>10505</v>
      </c>
      <c r="H85" s="2"/>
    </row>
    <row r="86" spans="1:8" ht="15" customHeight="1">
      <c r="A86" s="2"/>
      <c r="B86" s="15" t="s">
        <v>154</v>
      </c>
      <c r="C86" s="16" t="s">
        <v>155</v>
      </c>
      <c r="D86" s="17"/>
      <c r="E86" s="18"/>
      <c r="F86" s="19"/>
      <c r="G86" s="20"/>
      <c r="H86" s="2"/>
    </row>
    <row r="87" spans="1:8" ht="15" customHeight="1">
      <c r="A87" s="2"/>
      <c r="B87" s="15" t="s">
        <v>156</v>
      </c>
      <c r="C87" s="16" t="s">
        <v>157</v>
      </c>
      <c r="D87" s="17"/>
      <c r="E87" s="18"/>
      <c r="F87" s="19"/>
      <c r="G87" s="20"/>
      <c r="H87" s="2"/>
    </row>
    <row r="88" spans="1:8" ht="15" customHeight="1">
      <c r="A88" s="2"/>
      <c r="B88" s="15" t="s">
        <v>49</v>
      </c>
      <c r="C88" s="16" t="s">
        <v>158</v>
      </c>
      <c r="D88" s="17" t="s">
        <v>137</v>
      </c>
      <c r="E88" s="18" t="s">
        <v>159</v>
      </c>
      <c r="F88" s="19">
        <v>4.59</v>
      </c>
      <c r="G88" s="20">
        <f t="shared" si="2"/>
        <v>904</v>
      </c>
      <c r="H88" s="2"/>
    </row>
    <row r="89" spans="1:8" ht="409.5" customHeight="1">
      <c r="A89" s="2"/>
      <c r="B89" s="15"/>
      <c r="C89" s="16"/>
      <c r="D89" s="17"/>
      <c r="E89" s="18"/>
      <c r="F89" s="19"/>
      <c r="G89" s="20"/>
      <c r="H89" s="2"/>
    </row>
    <row r="90" spans="1:8" ht="15" customHeight="1">
      <c r="A90" s="2"/>
      <c r="B90" s="21" t="s">
        <v>160</v>
      </c>
      <c r="C90" s="22"/>
      <c r="D90" s="22"/>
      <c r="E90" s="23">
        <f>SUM(G76:G88)</f>
        <v>248925</v>
      </c>
      <c r="F90" s="24" t="s">
        <v>61</v>
      </c>
      <c r="G90" s="25"/>
      <c r="H90" s="2"/>
    </row>
    <row r="91" spans="1:8" ht="15" customHeight="1">
      <c r="A91" s="2"/>
      <c r="B91" s="7" t="s">
        <v>161</v>
      </c>
      <c r="C91" s="7"/>
      <c r="D91" s="7"/>
      <c r="E91" s="7"/>
      <c r="F91" s="8"/>
      <c r="G91" s="6" t="s">
        <v>62</v>
      </c>
      <c r="H91" s="2"/>
    </row>
    <row r="92" spans="1:8" ht="31.5" customHeight="1">
      <c r="A92" s="2"/>
      <c r="B92" s="2"/>
      <c r="C92" s="2"/>
      <c r="D92" s="2"/>
      <c r="E92" s="2"/>
      <c r="F92" s="3"/>
      <c r="G92" s="2"/>
      <c r="H92" s="2"/>
    </row>
  </sheetData>
  <sheetProtection password="CF7A" sheet="1" objects="1"/>
  <protectedRanges>
    <protectedRange sqref="F15 F28:F43 F56:F63 F76:F88" name="区域1"/>
  </protectedRanges>
  <mergeCells count="24">
    <mergeCell ref="B2:G2"/>
    <mergeCell ref="B3:C3"/>
    <mergeCell ref="D3:F3"/>
    <mergeCell ref="B5:G5"/>
    <mergeCell ref="B17:D17"/>
    <mergeCell ref="B18:F18"/>
    <mergeCell ref="B21:G21"/>
    <mergeCell ref="B22:C22"/>
    <mergeCell ref="D22:F22"/>
    <mergeCell ref="B24:G24"/>
    <mergeCell ref="B45:D45"/>
    <mergeCell ref="B46:F46"/>
    <mergeCell ref="B49:G49"/>
    <mergeCell ref="B50:C50"/>
    <mergeCell ref="D50:F50"/>
    <mergeCell ref="B52:G52"/>
    <mergeCell ref="B65:D65"/>
    <mergeCell ref="B66:F66"/>
    <mergeCell ref="B69:G69"/>
    <mergeCell ref="B70:C70"/>
    <mergeCell ref="D70:F70"/>
    <mergeCell ref="B72:G72"/>
    <mergeCell ref="B90:D90"/>
    <mergeCell ref="B91:F91"/>
  </mergeCells>
  <printOptions/>
  <pageMargins left="0" right="0" top="0" bottom="0" header="0" footer="0"/>
  <pageSetup fitToHeight="832" fitToWidth="595" horizontalDpi="300" verticalDpi="300" orientation="portrait" paperSize="9"/>
  <rowBreaks count="3" manualBreakCount="3">
    <brk id="19" max="255" man="1"/>
    <brk id="47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2024-04-03T07:09:51Z</dcterms:created>
  <dcterms:modified xsi:type="dcterms:W3CDTF">2024-04-03T07:19:06Z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2AB48BB9849641EBA5FA6EDDC510DEAA_12</vt:lpwstr>
  </property>
  <property fmtid="{D5CDD505-2E9C-101B-9397-08002B2CF9AE}" pid="4" name="KSOProductBuildV">
    <vt:lpwstr>2052-12.1.0.16417</vt:lpwstr>
  </property>
</Properties>
</file>